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f4ab2f933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_lieu_goc" sheetId="1" r:id="R159311bf94c84a5b"/>
    <x:sheet xmlns:r="http://schemas.openxmlformats.org/officeDocument/2006/relationships" name="Tinh_toan" sheetId="2" r:id="R309482dbc5ec4d77"/>
    <x:sheet xmlns:r="http://schemas.openxmlformats.org/officeDocument/2006/relationships" name="Phan_tich" sheetId="3" r:id="Rf41860993dd94a6a"/>
    <x:sheet xmlns:r="http://schemas.openxmlformats.org/officeDocument/2006/relationships" name="Goc_nhin_quan_ly" sheetId="4" r:id="R052090ff05f24c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2F75B5"/>
      </x:patternFill>
    </x:fill>
    <x:fill>
      <x:patternFill patternType="solid">
        <x:fgColor rgb="FF70AD47"/>
      </x:patternFill>
    </x:fill>
    <x:fill>
      <x:patternFill patternType="solid">
        <x:fgColor rgb="FF203864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horizontal="center" wrapText="1"/>
    </x:xf>
    <x:xf numFmtId="200" fontId="1" fillId="2" borderId="1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201" fontId="1" fillId="3" borderId="0" xfId="0" applyNumberFormat="1" applyFont="1" applyFill="1" applyBorder="1" applyAlignment="1">
      <x:alignment horizontal="center"/>
    </x:xf>
    <x:xf numFmtId="201" fontId="1" fillId="3" borderId="1" xfId="0" applyNumberFormat="1" applyFont="1" applyFill="1" applyBorder="1" applyAlignment="1">
      <x:alignment horizontal="center"/>
    </x:xf>
    <x:xf numFmtId="200" fontId="1" fillId="3" borderId="0" xfId="0" applyNumberFormat="1" applyFont="1" applyFill="1" applyBorder="1" applyAlignment="1">
      <x:alignment horizontal="center"/>
    </x:xf>
    <x:xf numFmtId="200" fontId="1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201" fontId="1" fillId="4" borderId="0" xfId="0" applyNumberFormat="1" applyFont="1" applyFill="1" applyBorder="1" applyAlignment="1">
      <x:alignment horizontal="center"/>
    </x:xf>
    <x:xf numFmtId="201" fontId="1" fillId="4" borderId="1" xfId="0" applyNumberFormat="1" applyFont="1" applyFill="1" applyBorder="1" applyAlignment="1">
      <x:alignment horizontal="center"/>
    </x:xf>
    <x:xf numFmtId="200" fontId="1" fillId="4" borderId="0" xfId="0" applyNumberFormat="1" applyFont="1" applyFill="1" applyBorder="1" applyAlignment="1">
      <x:alignment horizontal="center"/>
    </x:xf>
    <x:xf numFmtId="20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0" fillId="7" borderId="1" xfId="0" applyNumberFormat="1" applyFont="1" applyFill="1" applyBorder="1"/>
    <x:xf numFmtId="0" fontId="1" fillId="7" borderId="1" xfId="0" applyNumberFormat="1" applyFont="1" applyFill="1" applyBorder="1"/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CE8E6"/>
        </x:patternFill>
      </x:fill>
    </x:dxf>
    <x:dxf>
      <x:font>
        <x:color rgb="FF187A58"/>
      </x:font>
      <x:fill>
        <x:patternFill patternType="solid">
          <x:bgColor rgb="FFEA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f79fb5fb94af6" /><Relationship Type="http://schemas.openxmlformats.org/officeDocument/2006/relationships/theme" Target="/xl/theme/theme1.xml" Id="R4c2a7ef98ba949c7" /><Relationship Type="http://schemas.openxmlformats.org/officeDocument/2006/relationships/sharedStrings" Target="/xl/sharedStrings.xml" Id="R4dd9590862374467" /><Relationship Type="http://schemas.openxmlformats.org/officeDocument/2006/relationships/worksheet" Target="/xl/worksheets/sheet1.xml" Id="R159311bf94c84a5b" /><Relationship Type="http://schemas.openxmlformats.org/officeDocument/2006/relationships/worksheet" Target="/xl/worksheets/sheet2.xml" Id="R309482dbc5ec4d77" /><Relationship Type="http://schemas.openxmlformats.org/officeDocument/2006/relationships/worksheet" Target="/xl/worksheets/sheet3.xml" Id="Rf41860993dd94a6a" /><Relationship Type="http://schemas.openxmlformats.org/officeDocument/2006/relationships/worksheet" Target="/xl/worksheets/sheet4.xml" Id="R052090ff05f24c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6" hidden="0" customWidth="1"/>
  </x:cols>
  <x:sheetData>
    <x:row r="1">
      <x:c r="A1" s="8" t="str">
        <x:v>promo_id</x:v>
      </x:c>
      <x:c r="B1" s="8" t="str">
        <x:v>promotion_type</x:v>
      </x:c>
      <x:c r="C1" s="8" t="str">
        <x:v>category</x:v>
      </x:c>
      <x:c r="D1" s="8" t="str">
        <x:v>sku</x:v>
      </x:c>
      <x:c r="E1" s="12" t="str">
        <x:v>baseline_units</x:v>
      </x:c>
      <x:c r="F1" s="12" t="str">
        <x:v>promo_units</x:v>
      </x:c>
      <x:c r="G1" s="12" t="str">
        <x:v>baseline_sales_vnd</x:v>
      </x:c>
      <x:c r="H1" s="12" t="str">
        <x:v>promo_sales_vnd</x:v>
      </x:c>
      <x:c r="I1" s="12" t="str">
        <x:v>baseline_margin_vnd</x:v>
      </x:c>
      <x:c r="J1" s="12" t="str">
        <x:v>promo_margin_vnd</x:v>
      </x:c>
      <x:c r="K1" s="12" t="str">
        <x:v>media_cost_vnd</x:v>
      </x:c>
      <x:c r="L1" s="8" t="str">
        <x:v>notes</x:v>
      </x:c>
    </x:row>
    <x:row r="2">
      <x:c r="A2" s="9" t="str">
        <x:v>P001</x:v>
      </x:c>
      <x:c r="B2" s="9" t="str">
        <x:v>Giảm giá trực tiếp trong catalogue</x:v>
      </x:c>
      <x:c r="C2" s="9" t="str">
        <x:v>Beverage</x:v>
      </x:c>
      <x:c r="D2" s="9" t="str">
        <x:v>SKU-BEV-01</x:v>
      </x:c>
      <x:c r="E2" s="9" t="n">
        <x:v>1200</x:v>
      </x:c>
      <x:c r="F2" s="9" t="n">
        <x:v>1680</x:v>
      </x:c>
      <x:c r="G2" s="9" t="n">
        <x:v>144000000</x:v>
      </x:c>
      <x:c r="H2" s="9" t="n">
        <x:v>181440000</x:v>
      </x:c>
      <x:c r="I2" s="9" t="n">
        <x:v>25920000</x:v>
      </x:c>
      <x:c r="J2" s="9" t="n">
        <x:v>25401600</x:v>
      </x:c>
      <x:c r="K2" s="9" t="n">
        <x:v>6000000</x:v>
      </x:c>
      <x:c r="L2" s="9" t="str"/>
    </x:row>
    <x:row r="3">
      <x:c r="A3" s="9" t="str">
        <x:v>P002</x:v>
      </x:c>
      <x:c r="B3" s="9" t="str">
        <x:v>Giảm giá trực tiếp ngoài catalogue</x:v>
      </x:c>
      <x:c r="C3" s="9" t="str">
        <x:v>Dairy</x:v>
      </x:c>
      <x:c r="D3" s="9" t="str">
        <x:v>SKU-DAI-02</x:v>
      </x:c>
      <x:c r="E3" s="9" t="n">
        <x:v>900</x:v>
      </x:c>
      <x:c r="F3" s="9" t="n">
        <x:v>1110</x:v>
      </x:c>
      <x:c r="G3" s="9" t="n">
        <x:v>126000000</x:v>
      </x:c>
      <x:c r="H3" s="9" t="n">
        <x:v>144300000</x:v>
      </x:c>
      <x:c r="I3" s="9" t="n">
        <x:v>22680000</x:v>
      </x:c>
      <x:c r="J3" s="9" t="n">
        <x:v>21645000</x:v>
      </x:c>
      <x:c r="K3" s="9" t="n">
        <x:v>2500000</x:v>
      </x:c>
      <x:c r="L3" s="9" t="str"/>
    </x:row>
    <x:row r="4">
      <x:c r="A4" s="9" t="str">
        <x:v>P003</x:v>
      </x:c>
      <x:c r="B4" s="9" t="str">
        <x:v>Mua nhiều tiết kiệm nhiều</x:v>
      </x:c>
      <x:c r="C4" s="9" t="str">
        <x:v>Sweet Grocery</x:v>
      </x:c>
      <x:c r="D4" s="9" t="str">
        <x:v>SKU-SWG-03</x:v>
      </x:c>
      <x:c r="E4" s="9" t="n">
        <x:v>650</x:v>
      </x:c>
      <x:c r="F4" s="9" t="n">
        <x:v>975</x:v>
      </x:c>
      <x:c r="G4" s="9" t="n">
        <x:v>97500000</x:v>
      </x:c>
      <x:c r="H4" s="9" t="n">
        <x:v>136500000</x:v>
      </x:c>
      <x:c r="I4" s="9" t="n">
        <x:v>17550000</x:v>
      </x:c>
      <x:c r="J4" s="9" t="n">
        <x:v>20475000</x:v>
      </x:c>
      <x:c r="K4" s="9" t="n">
        <x:v>5000000</x:v>
      </x:c>
      <x:c r="L4" s="9" t="str"/>
    </x:row>
    <x:row r="5">
      <x:c r="A5" s="9" t="str">
        <x:v>P004</x:v>
      </x:c>
      <x:c r="B5" s="9" t="str">
        <x:v>PWP</x:v>
      </x:c>
      <x:c r="C5" s="9" t="str">
        <x:v>Household</x:v>
      </x:c>
      <x:c r="D5" s="9" t="str">
        <x:v>SKU-HOU-04</x:v>
      </x:c>
      <x:c r="E5" s="9" t="n">
        <x:v>400</x:v>
      </x:c>
      <x:c r="F5" s="9" t="n">
        <x:v>520</x:v>
      </x:c>
      <x:c r="G5" s="9" t="n">
        <x:v>80000000</x:v>
      </x:c>
      <x:c r="H5" s="9" t="n">
        <x:v>96200000</x:v>
      </x:c>
      <x:c r="I5" s="9" t="n">
        <x:v>17600000</x:v>
      </x:c>
      <x:c r="J5" s="9" t="n">
        <x:v>17316000</x:v>
      </x:c>
      <x:c r="K5" s="9" t="n">
        <x:v>3500000</x:v>
      </x:c>
      <x:c r="L5" s="9" t="str"/>
    </x:row>
    <x:row r="6">
      <x:c r="A6" s="9" t="str">
        <x:v>P005</x:v>
      </x:c>
      <x:c r="B6" s="9" t="str">
        <x:v>Member Price</x:v>
      </x:c>
      <x:c r="C6" s="9" t="str">
        <x:v>Personal Care</x:v>
      </x:c>
      <x:c r="D6" s="9" t="str">
        <x:v>SKU-PC-05</x:v>
      </x:c>
      <x:c r="E6" s="9" t="n">
        <x:v>700</x:v>
      </x:c>
      <x:c r="F6" s="9" t="n">
        <x:v>910</x:v>
      </x:c>
      <x:c r="G6" s="9" t="n">
        <x:v>119000000</x:v>
      </x:c>
      <x:c r="H6" s="9" t="n">
        <x:v>145600000</x:v>
      </x:c>
      <x:c r="I6" s="9" t="n">
        <x:v>24990000</x:v>
      </x:c>
      <x:c r="J6" s="9" t="n">
        <x:v>24752000</x:v>
      </x:c>
      <x:c r="K6" s="9" t="n">
        <x:v>4500000</x:v>
      </x:c>
      <x:c r="L6" s="9" t="str"/>
    </x:row>
    <x:row r="7">
      <x:c r="A7" s="9" t="str">
        <x:v>P006</x:v>
      </x:c>
      <x:c r="B7" s="9" t="str">
        <x:v>Giảm giá trực tiếp trong catalogue</x:v>
      </x:c>
      <x:c r="C7" s="9" t="str">
        <x:v>Frozen</x:v>
      </x:c>
      <x:c r="D7" s="9" t="str">
        <x:v>SKU-FRO-06</x:v>
      </x:c>
      <x:c r="E7" s="9" t="n">
        <x:v>500</x:v>
      </x:c>
      <x:c r="F7" s="9" t="n">
        <x:v>540</x:v>
      </x:c>
      <x:c r="G7" s="9" t="n">
        <x:v>75000000</x:v>
      </x:c>
      <x:c r="H7" s="9" t="n">
        <x:v>78300000</x:v>
      </x:c>
      <x:c r="I7" s="9" t="n">
        <x:v>13500000</x:v>
      </x:c>
      <x:c r="J7" s="9" t="n">
        <x:v>11745000</x:v>
      </x:c>
      <x:c r="K7" s="9" t="n">
        <x:v>4000000</x:v>
      </x:c>
      <x:c r="L7" s="9" t="str">
        <x:v>low uplift, margin drop</x:v>
      </x:c>
    </x:row>
    <x:row r="8">
      <x:c r="A8" s="9" t="str">
        <x:v>P007</x:v>
      </x:c>
      <x:c r="B8" s="9" t="str">
        <x:v>Mua nhiều tiết kiệm nhiều</x:v>
      </x:c>
      <x:c r="C8" s="9" t="str">
        <x:v>Beverage</x:v>
      </x:c>
      <x:c r="D8" s="9" t="str">
        <x:v>SKU-BEV-07</x:v>
      </x:c>
      <x:c r="E8" s="9" t="n">
        <x:v>1000</x:v>
      </x:c>
      <x:c r="F8" s="9" t="n">
        <x:v>1500</x:v>
      </x:c>
      <x:c r="G8" s="9" t="n">
        <x:v>130000000</x:v>
      </x:c>
      <x:c r="H8" s="9" t="n">
        <x:v>183000000</x:v>
      </x:c>
      <x:c r="I8" s="9" t="n">
        <x:v>23400000</x:v>
      </x:c>
      <x:c r="J8" s="9" t="n">
        <x:v>27450000</x:v>
      </x:c>
      <x:c r="K8" s="9" t="n">
        <x:v>5500000</x:v>
      </x:c>
      <x:c r="L8" s="9" t="str"/>
    </x:row>
    <x:row r="9">
      <x:c r="A9" s="9" t="str">
        <x:v>P008</x:v>
      </x:c>
      <x:c r="B9" s="9" t="str">
        <x:v>Giảm giá trực tiếp ngoài catalogue</x:v>
      </x:c>
      <x:c r="C9" s="9" t="str">
        <x:v>Dairy</x:v>
      </x:c>
      <x:c r="D9" s="9" t="str">
        <x:v>SKU-DAI-08</x:v>
      </x:c>
      <x:c r="E9" s="9" t="n">
        <x:v>850</x:v>
      </x:c>
      <x:c r="F9" s="9" t="n">
        <x:v>860</x:v>
      </x:c>
      <x:c r="G9" s="9" t="n">
        <x:v>110500000</x:v>
      </x:c>
      <x:c r="H9" s="9" t="n">
        <x:v>111800000</x:v>
      </x:c>
      <x:c r="I9" s="9" t="n">
        <x:v>19890000</x:v>
      </x:c>
      <x:c r="J9" s="9" t="n">
        <x:v>17329000</x:v>
      </x:c>
      <x:c r="K9" s="9" t="n">
        <x:v>2000000</x:v>
      </x:c>
      <x:c r="L9" s="9" t="str">
        <x:v>very low volume uplift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>
      <x:c r="A1" s="16" t="str">
        <x:v>promo_id</x:v>
      </x:c>
      <x:c r="B1" s="16" t="str">
        <x:v>promotion_type</x:v>
      </x:c>
      <x:c r="C1" s="16" t="str">
        <x:v>category</x:v>
      </x:c>
      <x:c r="D1" s="16" t="str">
        <x:v>sku</x:v>
      </x:c>
      <x:c r="E1" s="16" t="str">
        <x:v>baseline_units</x:v>
      </x:c>
      <x:c r="F1" s="16" t="str">
        <x:v>promo_units</x:v>
      </x:c>
      <x:c r="G1" s="20" t="str">
        <x:v>volume_growth_pct</x:v>
      </x:c>
      <x:c r="H1" s="22" t="str">
        <x:v>baseline_sales_vnd</x:v>
      </x:c>
      <x:c r="I1" s="22" t="str">
        <x:v>promo_sales_vnd</x:v>
      </x:c>
      <x:c r="J1" s="22" t="str">
        <x:v>sales_growth_pct</x:v>
      </x:c>
      <x:c r="K1" s="22" t="str">
        <x:v>baseline_margin_vnd</x:v>
      </x:c>
      <x:c r="L1" s="22" t="str">
        <x:v>promo_margin_vnd</x:v>
      </x:c>
      <x:c r="M1" s="22" t="str">
        <x:v>margin_growth_vnd</x:v>
      </x:c>
      <x:c r="N1" s="22" t="str">
        <x:v>media_cost_vnd</x:v>
      </x:c>
      <x:c r="O1" s="22" t="str">
        <x:v>incremental_margin_after_media_vnd</x:v>
      </x:c>
      <x:c r="P1" s="20" t="str">
        <x:v>promotion_roi</x:v>
      </x:c>
    </x:row>
    <x:row r="2">
      <x:c r="A2" t="str">
        <x:f>Du_lieu_goc!A2</x:f>
        <x:v>P001</x:v>
      </x:c>
      <x:c r="B2" t="str">
        <x:f>Du_lieu_goc!B2</x:f>
        <x:v>Giảm giá trực tiếp trong catalogue</x:v>
      </x:c>
      <x:c r="C2" t="str">
        <x:f>Du_lieu_goc!C2</x:f>
        <x:v>Beverage</x:v>
      </x:c>
      <x:c r="D2" t="str">
        <x:f>Du_lieu_goc!D2</x:f>
        <x:v>SKU-BEV-01</x:v>
      </x:c>
      <x:c r="E2" t="n">
        <x:f>Du_lieu_goc!E2</x:f>
        <x:v>1200</x:v>
      </x:c>
      <x:c r="F2" t="n">
        <x:f>Du_lieu_goc!F2</x:f>
        <x:v>1680</x:v>
      </x:c>
      <x:c r="G2" t="n">
        <x:f>IF(E2=0,"",F2/E2-1)</x:f>
        <x:v>0.3999999999999999</x:v>
      </x:c>
      <x:c r="H2" t="n">
        <x:f>Du_lieu_goc!G2</x:f>
        <x:v>144000000</x:v>
      </x:c>
      <x:c r="I2" t="n">
        <x:f>Du_lieu_goc!H2</x:f>
        <x:v>181440000</x:v>
      </x:c>
      <x:c r="J2" t="n">
        <x:f>IF(H2=0,"",I2/H2-1)</x:f>
        <x:v>0.26</x:v>
      </x:c>
      <x:c r="K2" t="n">
        <x:f>Du_lieu_goc!I2</x:f>
        <x:v>25920000</x:v>
      </x:c>
      <x:c r="L2" t="n">
        <x:f>Du_lieu_goc!J2</x:f>
        <x:v>25401600</x:v>
      </x:c>
      <x:c r="M2" t="n">
        <x:f>L2-K2</x:f>
        <x:v>-518400</x:v>
      </x:c>
      <x:c r="N2" t="n">
        <x:f>Du_lieu_goc!K2</x:f>
        <x:v>6000000</x:v>
      </x:c>
      <x:c r="O2" t="n">
        <x:f>M2-N2</x:f>
        <x:v>-6518400</x:v>
      </x:c>
      <x:c r="P2" t="n">
        <x:f>IF(N2=0,"",O2/N2)</x:f>
        <x:v>-1.0864</x:v>
      </x:c>
    </x:row>
    <x:row r="3">
      <x:c r="A3" t="str">
        <x:f>Du_lieu_goc!A3</x:f>
        <x:v>P002</x:v>
      </x:c>
      <x:c r="B3" t="str">
        <x:f>Du_lieu_goc!B3</x:f>
        <x:v>Giảm giá trực tiếp ngoài catalogue</x:v>
      </x:c>
      <x:c r="C3" t="str">
        <x:f>Du_lieu_goc!C3</x:f>
        <x:v>Dairy</x:v>
      </x:c>
      <x:c r="D3" t="str">
        <x:f>Du_lieu_goc!D3</x:f>
        <x:v>SKU-DAI-02</x:v>
      </x:c>
      <x:c r="E3" t="n">
        <x:f>Du_lieu_goc!E3</x:f>
        <x:v>900</x:v>
      </x:c>
      <x:c r="F3" t="n">
        <x:f>Du_lieu_goc!F3</x:f>
        <x:v>1110</x:v>
      </x:c>
      <x:c r="G3" t="n">
        <x:f>IF(E3=0,"",F3/E3-1)</x:f>
        <x:v>0.2333333333333334</x:v>
      </x:c>
      <x:c r="H3" t="n">
        <x:f>Du_lieu_goc!G3</x:f>
        <x:v>126000000</x:v>
      </x:c>
      <x:c r="I3" t="n">
        <x:f>Du_lieu_goc!H3</x:f>
        <x:v>144300000</x:v>
      </x:c>
      <x:c r="J3" t="n">
        <x:f>IF(H3=0,"",I3/H3-1)</x:f>
        <x:v>0.14523809523809517</x:v>
      </x:c>
      <x:c r="K3" t="n">
        <x:f>Du_lieu_goc!I3</x:f>
        <x:v>22680000</x:v>
      </x:c>
      <x:c r="L3" t="n">
        <x:f>Du_lieu_goc!J3</x:f>
        <x:v>21645000</x:v>
      </x:c>
      <x:c r="M3" t="n">
        <x:f>L3-K3</x:f>
        <x:v>-1035000</x:v>
      </x:c>
      <x:c r="N3" t="n">
        <x:f>Du_lieu_goc!K3</x:f>
        <x:v>2500000</x:v>
      </x:c>
      <x:c r="O3" t="n">
        <x:f>M3-N3</x:f>
        <x:v>-3535000</x:v>
      </x:c>
      <x:c r="P3" t="n">
        <x:f>IF(N3=0,"",O3/N3)</x:f>
        <x:v>-1.414</x:v>
      </x:c>
    </x:row>
    <x:row r="4">
      <x:c r="A4" t="str">
        <x:f>Du_lieu_goc!A4</x:f>
        <x:v>P003</x:v>
      </x:c>
      <x:c r="B4" t="str">
        <x:f>Du_lieu_goc!B4</x:f>
        <x:v>Mua nhiều tiết kiệm nhiều</x:v>
      </x:c>
      <x:c r="C4" t="str">
        <x:f>Du_lieu_goc!C4</x:f>
        <x:v>Sweet Grocery</x:v>
      </x:c>
      <x:c r="D4" t="str">
        <x:f>Du_lieu_goc!D4</x:f>
        <x:v>SKU-SWG-03</x:v>
      </x:c>
      <x:c r="E4" t="n">
        <x:f>Du_lieu_goc!E4</x:f>
        <x:v>650</x:v>
      </x:c>
      <x:c r="F4" t="n">
        <x:f>Du_lieu_goc!F4</x:f>
        <x:v>975</x:v>
      </x:c>
      <x:c r="G4" t="n">
        <x:f>IF(E4=0,"",F4/E4-1)</x:f>
        <x:v>0.5</x:v>
      </x:c>
      <x:c r="H4" t="n">
        <x:f>Du_lieu_goc!G4</x:f>
        <x:v>97500000</x:v>
      </x:c>
      <x:c r="I4" t="n">
        <x:f>Du_lieu_goc!H4</x:f>
        <x:v>136500000</x:v>
      </x:c>
      <x:c r="J4" t="n">
        <x:f>IF(H4=0,"",I4/H4-1)</x:f>
        <x:v>0.3999999999999999</x:v>
      </x:c>
      <x:c r="K4" t="n">
        <x:f>Du_lieu_goc!I4</x:f>
        <x:v>17550000</x:v>
      </x:c>
      <x:c r="L4" t="n">
        <x:f>Du_lieu_goc!J4</x:f>
        <x:v>20475000</x:v>
      </x:c>
      <x:c r="M4" t="n">
        <x:f>L4-K4</x:f>
        <x:v>2925000</x:v>
      </x:c>
      <x:c r="N4" t="n">
        <x:f>Du_lieu_goc!K4</x:f>
        <x:v>5000000</x:v>
      </x:c>
      <x:c r="O4" t="n">
        <x:f>M4-N4</x:f>
        <x:v>-2075000</x:v>
      </x:c>
      <x:c r="P4" t="n">
        <x:f>IF(N4=0,"",O4/N4)</x:f>
        <x:v>-0.415</x:v>
      </x:c>
    </x:row>
    <x:row r="5">
      <x:c r="A5" t="str">
        <x:f>Du_lieu_goc!A5</x:f>
        <x:v>P004</x:v>
      </x:c>
      <x:c r="B5" t="str">
        <x:f>Du_lieu_goc!B5</x:f>
        <x:v>PWP</x:v>
      </x:c>
      <x:c r="C5" t="str">
        <x:f>Du_lieu_goc!C5</x:f>
        <x:v>Household</x:v>
      </x:c>
      <x:c r="D5" t="str">
        <x:f>Du_lieu_goc!D5</x:f>
        <x:v>SKU-HOU-04</x:v>
      </x:c>
      <x:c r="E5" t="n">
        <x:f>Du_lieu_goc!E5</x:f>
        <x:v>400</x:v>
      </x:c>
      <x:c r="F5" t="n">
        <x:f>Du_lieu_goc!F5</x:f>
        <x:v>520</x:v>
      </x:c>
      <x:c r="G5" t="n">
        <x:f>IF(E5=0,"",F5/E5-1)</x:f>
        <x:v>0.30000000000000004</x:v>
      </x:c>
      <x:c r="H5" t="n">
        <x:f>Du_lieu_goc!G5</x:f>
        <x:v>80000000</x:v>
      </x:c>
      <x:c r="I5" t="n">
        <x:f>Du_lieu_goc!H5</x:f>
        <x:v>96200000</x:v>
      </x:c>
      <x:c r="J5" t="n">
        <x:f>IF(H5=0,"",I5/H5-1)</x:f>
        <x:v>0.2024999999999999</x:v>
      </x:c>
      <x:c r="K5" t="n">
        <x:f>Du_lieu_goc!I5</x:f>
        <x:v>17600000</x:v>
      </x:c>
      <x:c r="L5" t="n">
        <x:f>Du_lieu_goc!J5</x:f>
        <x:v>17316000</x:v>
      </x:c>
      <x:c r="M5" t="n">
        <x:f>L5-K5</x:f>
        <x:v>-284000</x:v>
      </x:c>
      <x:c r="N5" t="n">
        <x:f>Du_lieu_goc!K5</x:f>
        <x:v>3500000</x:v>
      </x:c>
      <x:c r="O5" t="n">
        <x:f>M5-N5</x:f>
        <x:v>-3784000</x:v>
      </x:c>
      <x:c r="P5" t="n">
        <x:f>IF(N5=0,"",O5/N5)</x:f>
        <x:v>-1.0811428571428572</x:v>
      </x:c>
    </x:row>
    <x:row r="6">
      <x:c r="A6" t="str">
        <x:f>Du_lieu_goc!A6</x:f>
        <x:v>P005</x:v>
      </x:c>
      <x:c r="B6" t="str">
        <x:f>Du_lieu_goc!B6</x:f>
        <x:v>Member Price</x:v>
      </x:c>
      <x:c r="C6" t="str">
        <x:f>Du_lieu_goc!C6</x:f>
        <x:v>Personal Care</x:v>
      </x:c>
      <x:c r="D6" t="str">
        <x:f>Du_lieu_goc!D6</x:f>
        <x:v>SKU-PC-05</x:v>
      </x:c>
      <x:c r="E6" t="n">
        <x:f>Du_lieu_goc!E6</x:f>
        <x:v>700</x:v>
      </x:c>
      <x:c r="F6" t="n">
        <x:f>Du_lieu_goc!F6</x:f>
        <x:v>910</x:v>
      </x:c>
      <x:c r="G6" t="n">
        <x:f>IF(E6=0,"",F6/E6-1)</x:f>
        <x:v>0.30000000000000004</x:v>
      </x:c>
      <x:c r="H6" t="n">
        <x:f>Du_lieu_goc!G6</x:f>
        <x:v>119000000</x:v>
      </x:c>
      <x:c r="I6" t="n">
        <x:f>Du_lieu_goc!H6</x:f>
        <x:v>145600000</x:v>
      </x:c>
      <x:c r="J6" t="n">
        <x:f>IF(H6=0,"",I6/H6-1)</x:f>
        <x:v>0.22352941176470598</x:v>
      </x:c>
      <x:c r="K6" t="n">
        <x:f>Du_lieu_goc!I6</x:f>
        <x:v>24990000</x:v>
      </x:c>
      <x:c r="L6" t="n">
        <x:f>Du_lieu_goc!J6</x:f>
        <x:v>24752000</x:v>
      </x:c>
      <x:c r="M6" t="n">
        <x:f>L6-K6</x:f>
        <x:v>-238000</x:v>
      </x:c>
      <x:c r="N6" t="n">
        <x:f>Du_lieu_goc!K6</x:f>
        <x:v>4500000</x:v>
      </x:c>
      <x:c r="O6" t="n">
        <x:f>M6-N6</x:f>
        <x:v>-4738000</x:v>
      </x:c>
      <x:c r="P6" t="n">
        <x:f>IF(N6=0,"",O6/N6)</x:f>
        <x:v>-1.052888888888889</x:v>
      </x:c>
    </x:row>
    <x:row r="7">
      <x:c r="A7" t="str">
        <x:f>Du_lieu_goc!A7</x:f>
        <x:v>P006</x:v>
      </x:c>
      <x:c r="B7" t="str">
        <x:f>Du_lieu_goc!B7</x:f>
        <x:v>Giảm giá trực tiếp trong catalogue</x:v>
      </x:c>
      <x:c r="C7" t="str">
        <x:f>Du_lieu_goc!C7</x:f>
        <x:v>Frozen</x:v>
      </x:c>
      <x:c r="D7" t="str">
        <x:f>Du_lieu_goc!D7</x:f>
        <x:v>SKU-FRO-06</x:v>
      </x:c>
      <x:c r="E7" t="n">
        <x:f>Du_lieu_goc!E7</x:f>
        <x:v>500</x:v>
      </x:c>
      <x:c r="F7" t="n">
        <x:f>Du_lieu_goc!F7</x:f>
        <x:v>540</x:v>
      </x:c>
      <x:c r="G7" t="n">
        <x:f>IF(E7=0,"",F7/E7-1)</x:f>
        <x:v>0.08000000000000007</x:v>
      </x:c>
      <x:c r="H7" t="n">
        <x:f>Du_lieu_goc!G7</x:f>
        <x:v>75000000</x:v>
      </x:c>
      <x:c r="I7" t="n">
        <x:f>Du_lieu_goc!H7</x:f>
        <x:v>78300000</x:v>
      </x:c>
      <x:c r="J7" t="n">
        <x:f>IF(H7=0,"",I7/H7-1)</x:f>
        <x:v>0.04400000000000004</x:v>
      </x:c>
      <x:c r="K7" t="n">
        <x:f>Du_lieu_goc!I7</x:f>
        <x:v>13500000</x:v>
      </x:c>
      <x:c r="L7" t="n">
        <x:f>Du_lieu_goc!J7</x:f>
        <x:v>11745000</x:v>
      </x:c>
      <x:c r="M7" t="n">
        <x:f>L7-K7</x:f>
        <x:v>-1755000</x:v>
      </x:c>
      <x:c r="N7" t="n">
        <x:f>Du_lieu_goc!K7</x:f>
        <x:v>4000000</x:v>
      </x:c>
      <x:c r="O7" t="n">
        <x:f>M7-N7</x:f>
        <x:v>-5755000</x:v>
      </x:c>
      <x:c r="P7" t="n">
        <x:f>IF(N7=0,"",O7/N7)</x:f>
        <x:v>-1.43875</x:v>
      </x:c>
    </x:row>
    <x:row r="8">
      <x:c r="A8" t="str">
        <x:f>Du_lieu_goc!A8</x:f>
        <x:v>P007</x:v>
      </x:c>
      <x:c r="B8" t="str">
        <x:f>Du_lieu_goc!B8</x:f>
        <x:v>Mua nhiều tiết kiệm nhiều</x:v>
      </x:c>
      <x:c r="C8" t="str">
        <x:f>Du_lieu_goc!C8</x:f>
        <x:v>Beverage</x:v>
      </x:c>
      <x:c r="D8" t="str">
        <x:f>Du_lieu_goc!D8</x:f>
        <x:v>SKU-BEV-07</x:v>
      </x:c>
      <x:c r="E8" t="n">
        <x:f>Du_lieu_goc!E8</x:f>
        <x:v>1000</x:v>
      </x:c>
      <x:c r="F8" t="n">
        <x:f>Du_lieu_goc!F8</x:f>
        <x:v>1500</x:v>
      </x:c>
      <x:c r="G8" t="n">
        <x:f>IF(E8=0,"",F8/E8-1)</x:f>
        <x:v>0.5</x:v>
      </x:c>
      <x:c r="H8" t="n">
        <x:f>Du_lieu_goc!G8</x:f>
        <x:v>130000000</x:v>
      </x:c>
      <x:c r="I8" t="n">
        <x:f>Du_lieu_goc!H8</x:f>
        <x:v>183000000</x:v>
      </x:c>
      <x:c r="J8" t="n">
        <x:f>IF(H8=0,"",I8/H8-1)</x:f>
        <x:v>0.4076923076923078</x:v>
      </x:c>
      <x:c r="K8" t="n">
        <x:f>Du_lieu_goc!I8</x:f>
        <x:v>23400000</x:v>
      </x:c>
      <x:c r="L8" t="n">
        <x:f>Du_lieu_goc!J8</x:f>
        <x:v>27450000</x:v>
      </x:c>
      <x:c r="M8" t="n">
        <x:f>L8-K8</x:f>
        <x:v>4050000</x:v>
      </x:c>
      <x:c r="N8" t="n">
        <x:f>Du_lieu_goc!K8</x:f>
        <x:v>5500000</x:v>
      </x:c>
      <x:c r="O8" t="n">
        <x:f>M8-N8</x:f>
        <x:v>-1450000</x:v>
      </x:c>
      <x:c r="P8" t="n">
        <x:f>IF(N8=0,"",O8/N8)</x:f>
        <x:v>-0.2636363636363636</x:v>
      </x:c>
    </x:row>
    <x:row r="9">
      <x:c r="A9" t="str">
        <x:f>Du_lieu_goc!A9</x:f>
        <x:v>P008</x:v>
      </x:c>
      <x:c r="B9" t="str">
        <x:f>Du_lieu_goc!B9</x:f>
        <x:v>Giảm giá trực tiếp ngoài catalogue</x:v>
      </x:c>
      <x:c r="C9" t="str">
        <x:f>Du_lieu_goc!C9</x:f>
        <x:v>Dairy</x:v>
      </x:c>
      <x:c r="D9" t="str">
        <x:f>Du_lieu_goc!D9</x:f>
        <x:v>SKU-DAI-08</x:v>
      </x:c>
      <x:c r="E9" t="n">
        <x:f>Du_lieu_goc!E9</x:f>
        <x:v>850</x:v>
      </x:c>
      <x:c r="F9" t="n">
        <x:f>Du_lieu_goc!F9</x:f>
        <x:v>860</x:v>
      </x:c>
      <x:c r="G9" t="n">
        <x:f>IF(E9=0,"",F9/E9-1)</x:f>
        <x:v>0.0117647058823529</x:v>
      </x:c>
      <x:c r="H9" t="n">
        <x:f>Du_lieu_goc!G9</x:f>
        <x:v>110500000</x:v>
      </x:c>
      <x:c r="I9" t="n">
        <x:f>Du_lieu_goc!H9</x:f>
        <x:v>111800000</x:v>
      </x:c>
      <x:c r="J9" t="n">
        <x:f>IF(H9=0,"",I9/H9-1)</x:f>
        <x:v>0.0117647058823529</x:v>
      </x:c>
      <x:c r="K9" t="n">
        <x:f>Du_lieu_goc!I9</x:f>
        <x:v>19890000</x:v>
      </x:c>
      <x:c r="L9" t="n">
        <x:f>Du_lieu_goc!J9</x:f>
        <x:v>17329000</x:v>
      </x:c>
      <x:c r="M9" t="n">
        <x:f>L9-K9</x:f>
        <x:v>-2561000</x:v>
      </x:c>
      <x:c r="N9" t="n">
        <x:f>Du_lieu_goc!K9</x:f>
        <x:v>2000000</x:v>
      </x:c>
      <x:c r="O9" t="n">
        <x:f>M9-N9</x:f>
        <x:v>-4561000</x:v>
      </x:c>
      <x:c r="P9" t="n">
        <x:f>IF(N9=0,"",O9/N9)</x:f>
        <x:v>-2.2805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6" t="str">
        <x:v>promotion_type</x:v>
      </x:c>
      <x:c r="B1" s="26" t="str">
        <x:v>so_chuong_trinh</x:v>
      </x:c>
      <x:c r="C1" s="30" t="str">
        <x:v>avg_volume_growth</x:v>
      </x:c>
      <x:c r="D1" s="30" t="str">
        <x:v>avg_sales_growth</x:v>
      </x:c>
      <x:c r="E1" s="32" t="str">
        <x:v>total_margin_sau_media</x:v>
      </x:c>
      <x:c r="F1" s="30" t="str">
        <x:v>avg_roi</x:v>
      </x:c>
    </x:row>
    <x:row r="2">
      <x:c r="A2" t="str">
        <x:v>Giảm giá trực tiếp trong catalogue</x:v>
      </x:c>
      <x:c r="B2" t="n">
        <x:f>COUNTIF(Tinh_toan!$B$2:$B$9,A2)</x:f>
        <x:v>2</x:v>
      </x:c>
      <x:c r="C2" t="n">
        <x:f>IF(B2=0,"",SUMIF(Tinh_toan!$B$2:$B$9,A2,Tinh_toan!$G$2:$G$9)/B2)</x:f>
        <x:v>0.24</x:v>
      </x:c>
      <x:c r="D2" t="n">
        <x:f>IF(B2=0,"",SUMIF(Tinh_toan!$B$2:$B$9,A2,Tinh_toan!$J$2:$J$9)/B2)</x:f>
        <x:v>0.15200000000000002</x:v>
      </x:c>
      <x:c r="E2" t="n">
        <x:f>SUMIF(Tinh_toan!$B$2:$B$9,A2,Tinh_toan!$O$2:$O$9)</x:f>
        <x:v>-12273400</x:v>
      </x:c>
      <x:c r="F2" t="n">
        <x:f>IF(B2=0,"",SUMIF(Tinh_toan!$B$2:$B$9,A2,Tinh_toan!$P$2:$P$9)/B2)</x:f>
        <x:v>-1.262575</x:v>
      </x:c>
    </x:row>
    <x:row r="3">
      <x:c r="A3" t="str">
        <x:v>Giảm giá trực tiếp ngoài catalogue</x:v>
      </x:c>
      <x:c r="B3" t="n">
        <x:f>COUNTIF(Tinh_toan!$B$2:$B$9,A3)</x:f>
        <x:v>2</x:v>
      </x:c>
      <x:c r="C3" t="n">
        <x:f>IF(B3=0,"",SUMIF(Tinh_toan!$B$2:$B$9,A3,Tinh_toan!$G$2:$G$9)/B3)</x:f>
        <x:v>0.12254901960784315</x:v>
      </x:c>
      <x:c r="D3" t="n">
        <x:f>IF(B3=0,"",SUMIF(Tinh_toan!$B$2:$B$9,A3,Tinh_toan!$J$2:$J$9)/B3)</x:f>
        <x:v>0.07850140056022403</x:v>
      </x:c>
      <x:c r="E3" t="n">
        <x:f>SUMIF(Tinh_toan!$B$2:$B$9,A3,Tinh_toan!$O$2:$O$9)</x:f>
        <x:v>-8096000</x:v>
      </x:c>
      <x:c r="F3" t="n">
        <x:f>IF(B3=0,"",SUMIF(Tinh_toan!$B$2:$B$9,A3,Tinh_toan!$P$2:$P$9)/B3)</x:f>
        <x:v>-1.8472499999999998</x:v>
      </x:c>
    </x:row>
    <x:row r="4">
      <x:c r="A4" t="str">
        <x:v>Mua nhiều tiết kiệm nhiều</x:v>
      </x:c>
      <x:c r="B4" t="n">
        <x:f>COUNTIF(Tinh_toan!$B$2:$B$9,A4)</x:f>
        <x:v>2</x:v>
      </x:c>
      <x:c r="C4" t="n">
        <x:f>IF(B4=0,"",SUMIF(Tinh_toan!$B$2:$B$9,A4,Tinh_toan!$G$2:$G$9)/B4)</x:f>
        <x:v>0.5</x:v>
      </x:c>
      <x:c r="D4" t="n">
        <x:f>IF(B4=0,"",SUMIF(Tinh_toan!$B$2:$B$9,A4,Tinh_toan!$J$2:$J$9)/B4)</x:f>
        <x:v>0.40384615384615385</x:v>
      </x:c>
      <x:c r="E4" t="n">
        <x:f>SUMIF(Tinh_toan!$B$2:$B$9,A4,Tinh_toan!$O$2:$O$9)</x:f>
        <x:v>-3525000</x:v>
      </x:c>
      <x:c r="F4" t="n">
        <x:f>IF(B4=0,"",SUMIF(Tinh_toan!$B$2:$B$9,A4,Tinh_toan!$P$2:$P$9)/B4)</x:f>
        <x:v>-0.3393181818181818</x:v>
      </x:c>
    </x:row>
    <x:row r="5">
      <x:c r="A5" t="str">
        <x:v>PWP</x:v>
      </x:c>
      <x:c r="B5" t="n">
        <x:f>COUNTIF(Tinh_toan!$B$2:$B$9,A5)</x:f>
        <x:v>1</x:v>
      </x:c>
      <x:c r="C5" t="n">
        <x:f>IF(B5=0,"",SUMIF(Tinh_toan!$B$2:$B$9,A5,Tinh_toan!$G$2:$G$9)/B5)</x:f>
        <x:v>0.30000000000000004</x:v>
      </x:c>
      <x:c r="D5" t="n">
        <x:f>IF(B5=0,"",SUMIF(Tinh_toan!$B$2:$B$9,A5,Tinh_toan!$J$2:$J$9)/B5)</x:f>
        <x:v>0.2024999999999999</x:v>
      </x:c>
      <x:c r="E5" t="n">
        <x:f>SUMIF(Tinh_toan!$B$2:$B$9,A5,Tinh_toan!$O$2:$O$9)</x:f>
        <x:v>-3784000</x:v>
      </x:c>
      <x:c r="F5" t="n">
        <x:f>IF(B5=0,"",SUMIF(Tinh_toan!$B$2:$B$9,A5,Tinh_toan!$P$2:$P$9)/B5)</x:f>
        <x:v>-1.0811428571428572</x:v>
      </x:c>
    </x:row>
    <x:row r="6">
      <x:c r="A6" t="str">
        <x:v>Member Price</x:v>
      </x:c>
      <x:c r="B6" t="n">
        <x:f>COUNTIF(Tinh_toan!$B$2:$B$9,A6)</x:f>
        <x:v>1</x:v>
      </x:c>
      <x:c r="C6" t="n">
        <x:f>IF(B6=0,"",SUMIF(Tinh_toan!$B$2:$B$9,A6,Tinh_toan!$G$2:$G$9)/B6)</x:f>
        <x:v>0.30000000000000004</x:v>
      </x:c>
      <x:c r="D6" t="n">
        <x:f>IF(B6=0,"",SUMIF(Tinh_toan!$B$2:$B$9,A6,Tinh_toan!$J$2:$J$9)/B6)</x:f>
        <x:v>0.22352941176470598</x:v>
      </x:c>
      <x:c r="E6" t="n">
        <x:f>SUMIF(Tinh_toan!$B$2:$B$9,A6,Tinh_toan!$O$2:$O$9)</x:f>
        <x:v>-4738000</x:v>
      </x:c>
      <x:c r="F6" t="n">
        <x:f>IF(B6=0,"",SUMIF(Tinh_toan!$B$2:$B$9,A6,Tinh_toan!$P$2:$P$9)/B6)</x:f>
        <x:v>-1.052888888888889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36" t="str">
        <x:v>TỔNG QUAN HIỆU QUẢ CHƯƠNG TRÌNH KHUYẾN MÃI</x:v>
      </x:c>
      <x:c r="C1" s="46"/>
      <x:c r="D1" s="46"/>
      <x:c r="E1" s="44"/>
      <x:c r="F1" s="46"/>
    </x:row>
    <x:row r="3">
      <x:c r="A3" s="41" t="str">
        <x:v>Chỉ số</x:v>
      </x:c>
      <x:c r="B3" s="41" t="str">
        <x:v>Giá trị</x:v>
      </x:c>
    </x:row>
    <x:row r="4">
      <x:c r="A4" t="str">
        <x:v>Tổng số chương trình</x:v>
      </x:c>
      <x:c r="B4" t="n">
        <x:f>COUNTA(Tinh_toan!A2:A9)</x:f>
        <x:v>8</x:v>
      </x:c>
    </x:row>
    <x:row r="5">
      <x:c r="A5" t="str">
        <x:v>Tổng margin tăng thêm sau media</x:v>
      </x:c>
      <x:c r="B5" s="44" t="n">
        <x:f>SUM(Tinh_toan!O2:O9)</x:f>
        <x:v>-32416400</x:v>
      </x:c>
    </x:row>
    <x:row r="6">
      <x:c r="A6" t="str">
        <x:v>ROI bình quân</x:v>
      </x:c>
      <x:c r="B6" s="46" t="n">
        <x:f>SUM(Tinh_toan!P2:P9)/COUNTA(Tinh_toan!P2:P9)</x:f>
        <x:v>-1.1290397637085137</x:v>
      </x:c>
    </x:row>
    <x:row r="8">
      <x:c r="A8" s="49" t="str">
        <x:v>Chương trình</x:v>
      </x:c>
      <x:c r="B8" s="49" t="str">
        <x:v>Loại khuyến mãi</x:v>
      </x:c>
      <x:c r="C8" s="49" t="str">
        <x:v>Volume growth</x:v>
      </x:c>
      <x:c r="D8" s="49" t="str">
        <x:v>Sales growth</x:v>
      </x:c>
      <x:c r="E8" s="49" t="str">
        <x:v>Margin sau media</x:v>
      </x:c>
      <x:c r="F8" s="49" t="str">
        <x:v>ROI</x:v>
      </x:c>
    </x:row>
    <x:row r="9">
      <x:c r="A9" t="str">
        <x:f>Tinh_toan!A2</x:f>
        <x:v>P001</x:v>
      </x:c>
      <x:c r="B9" t="str">
        <x:f>Tinh_toan!B2</x:f>
        <x:v>Giảm giá trực tiếp trong catalogue</x:v>
      </x:c>
      <x:c r="C9" t="n">
        <x:f>Tinh_toan!G2</x:f>
        <x:v>0.3999999999999999</x:v>
      </x:c>
      <x:c r="D9" t="n">
        <x:f>Tinh_toan!J2</x:f>
        <x:v>0.26</x:v>
      </x:c>
      <x:c r="E9" t="n">
        <x:f>Tinh_toan!O2</x:f>
        <x:v>-6518400</x:v>
      </x:c>
      <x:c r="F9" t="n">
        <x:f>Tinh_toan!P2</x:f>
        <x:v>-1.0864</x:v>
      </x:c>
    </x:row>
    <x:row r="10">
      <x:c r="A10" t="str">
        <x:f>Tinh_toan!A3</x:f>
        <x:v>P002</x:v>
      </x:c>
      <x:c r="B10" t="str">
        <x:f>Tinh_toan!B3</x:f>
        <x:v>Giảm giá trực tiếp ngoài catalogue</x:v>
      </x:c>
      <x:c r="C10" t="n">
        <x:f>Tinh_toan!G3</x:f>
        <x:v>0.2333333333333334</x:v>
      </x:c>
      <x:c r="D10" t="n">
        <x:f>Tinh_toan!J3</x:f>
        <x:v>0.14523809523809517</x:v>
      </x:c>
      <x:c r="E10" t="n">
        <x:f>Tinh_toan!O3</x:f>
        <x:v>-3535000</x:v>
      </x:c>
      <x:c r="F10" t="n">
        <x:f>Tinh_toan!P3</x:f>
        <x:v>-1.414</x:v>
      </x:c>
    </x:row>
    <x:row r="11">
      <x:c r="A11" t="str">
        <x:f>Tinh_toan!A4</x:f>
        <x:v>P003</x:v>
      </x:c>
      <x:c r="B11" t="str">
        <x:f>Tinh_toan!B4</x:f>
        <x:v>Mua nhiều tiết kiệm nhiều</x:v>
      </x:c>
      <x:c r="C11" t="n">
        <x:f>Tinh_toan!G4</x:f>
        <x:v>0.5</x:v>
      </x:c>
      <x:c r="D11" t="n">
        <x:f>Tinh_toan!J4</x:f>
        <x:v>0.3999999999999999</x:v>
      </x:c>
      <x:c r="E11" t="n">
        <x:f>Tinh_toan!O4</x:f>
        <x:v>-2075000</x:v>
      </x:c>
      <x:c r="F11" t="n">
        <x:f>Tinh_toan!P4</x:f>
        <x:v>-0.415</x:v>
      </x:c>
    </x:row>
    <x:row r="12">
      <x:c r="A12" t="str">
        <x:f>Tinh_toan!A5</x:f>
        <x:v>P004</x:v>
      </x:c>
      <x:c r="B12" t="str">
        <x:f>Tinh_toan!B5</x:f>
        <x:v>PWP</x:v>
      </x:c>
      <x:c r="C12" t="n">
        <x:f>Tinh_toan!G5</x:f>
        <x:v>0.30000000000000004</x:v>
      </x:c>
      <x:c r="D12" t="n">
        <x:f>Tinh_toan!J5</x:f>
        <x:v>0.2024999999999999</x:v>
      </x:c>
      <x:c r="E12" t="n">
        <x:f>Tinh_toan!O5</x:f>
        <x:v>-3784000</x:v>
      </x:c>
      <x:c r="F12" t="n">
        <x:f>Tinh_toan!P5</x:f>
        <x:v>-1.0811428571428572</x:v>
      </x:c>
    </x:row>
    <x:row r="13">
      <x:c r="A13" t="str">
        <x:f>Tinh_toan!A6</x:f>
        <x:v>P005</x:v>
      </x:c>
      <x:c r="B13" t="str">
        <x:f>Tinh_toan!B6</x:f>
        <x:v>Member Price</x:v>
      </x:c>
      <x:c r="C13" t="n">
        <x:f>Tinh_toan!G6</x:f>
        <x:v>0.30000000000000004</x:v>
      </x:c>
      <x:c r="D13" t="n">
        <x:f>Tinh_toan!J6</x:f>
        <x:v>0.22352941176470598</x:v>
      </x:c>
      <x:c r="E13" t="n">
        <x:f>Tinh_toan!O6</x:f>
        <x:v>-4738000</x:v>
      </x:c>
      <x:c r="F13" t="n">
        <x:f>Tinh_toan!P6</x:f>
        <x:v>-1.052888888888889</x:v>
      </x:c>
    </x:row>
    <x:row r="14">
      <x:c r="A14" t="str">
        <x:f>Tinh_toan!A7</x:f>
        <x:v>P006</x:v>
      </x:c>
      <x:c r="B14" t="str">
        <x:f>Tinh_toan!B7</x:f>
        <x:v>Giảm giá trực tiếp trong catalogue</x:v>
      </x:c>
      <x:c r="C14" t="n">
        <x:f>Tinh_toan!G7</x:f>
        <x:v>0.08000000000000007</x:v>
      </x:c>
      <x:c r="D14" t="n">
        <x:f>Tinh_toan!J7</x:f>
        <x:v>0.04400000000000004</x:v>
      </x:c>
      <x:c r="E14" t="n">
        <x:f>Tinh_toan!O7</x:f>
        <x:v>-5755000</x:v>
      </x:c>
      <x:c r="F14" t="n">
        <x:f>Tinh_toan!P7</x:f>
        <x:v>-1.43875</x:v>
      </x:c>
    </x:row>
    <x:row r="15">
      <x:c r="A15" t="str">
        <x:f>Tinh_toan!A8</x:f>
        <x:v>P007</x:v>
      </x:c>
      <x:c r="B15" t="str">
        <x:f>Tinh_toan!B8</x:f>
        <x:v>Mua nhiều tiết kiệm nhiều</x:v>
      </x:c>
      <x:c r="C15" t="n">
        <x:f>Tinh_toan!G8</x:f>
        <x:v>0.5</x:v>
      </x:c>
      <x:c r="D15" t="n">
        <x:f>Tinh_toan!J8</x:f>
        <x:v>0.4076923076923078</x:v>
      </x:c>
      <x:c r="E15" t="n">
        <x:f>Tinh_toan!O8</x:f>
        <x:v>-1450000</x:v>
      </x:c>
      <x:c r="F15" t="n">
        <x:f>Tinh_toan!P8</x:f>
        <x:v>-0.2636363636363636</x:v>
      </x:c>
    </x:row>
    <x:row r="16">
      <x:c r="A16" t="str">
        <x:f>Tinh_toan!A9</x:f>
        <x:v>P008</x:v>
      </x:c>
      <x:c r="B16" t="str">
        <x:f>Tinh_toan!B9</x:f>
        <x:v>Giảm giá trực tiếp ngoài catalogue</x:v>
      </x:c>
      <x:c r="C16" t="n">
        <x:f>Tinh_toan!G9</x:f>
        <x:v>0.0117647058823529</x:v>
      </x:c>
      <x:c r="D16" t="n">
        <x:f>Tinh_toan!J9</x:f>
        <x:v>0.0117647058823529</x:v>
      </x:c>
      <x:c r="E16" t="n">
        <x:f>Tinh_toan!O9</x:f>
        <x:v>-4561000</x:v>
      </x:c>
      <x:c r="F16" t="n">
        <x:f>Tinh_toan!P9</x:f>
        <x:v>-2.2805</x:v>
      </x:c>
    </x:row>
  </x:sheetData>
  <x:mergeCells>
    <x:mergeCell ref="A1:F1"/>
  </x:mergeCells>
  <x:conditionalFormatting sqref="F9:F16">
    <x:cfRule type="expression" dxfId="0" priority="1">
      <x:formula>F9&lt;0</x:formula>
    </x:cfRule>
    <x:cfRule type="expression" dxfId="1" priority="2">
      <x:formula>F9&gt;=0</x:formula>
    </x:cfRule>
  </x:conditionalFormatting>
  <x:pageMargins left="0.7" right="0.7" top="0.75" bottom="0.75" header="0.3" footer="0.3"/>
</x:worksheet>
</file>